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ayback Calculator" sheetId="1" state="visible" r:id="rId1"/>
  </sheets>
  <definedNames/>
  <calcPr calcId="124519" fullCalcOnLoad="1"/>
</workbook>
</file>

<file path=xl/styles.xml><?xml version="1.0" encoding="utf-8"?>
<styleSheet xmlns="http://schemas.openxmlformats.org/spreadsheetml/2006/main">
  <numFmts count="3">
    <numFmt numFmtId="164" formatCode="$#,##0.00;($#,##0.00);-"/>
    <numFmt numFmtId="165" formatCode="0.0"/>
    <numFmt numFmtId="166" formatCode="$#,##0;($#,##0);-"/>
  </numFmts>
  <fonts count="9">
    <font>
      <name val="Calibri"/>
      <family val="2"/>
      <color theme="1"/>
      <sz val="11"/>
      <scheme val="minor"/>
    </font>
    <font>
      <name val="Arial"/>
      <b val="1"/>
      <sz val="14"/>
    </font>
    <font>
      <name val="Arial"/>
      <i val="1"/>
      <color rgb="00666666"/>
      <sz val="9"/>
    </font>
    <font>
      <name val="Arial"/>
      <b val="1"/>
      <sz val="11"/>
    </font>
    <font>
      <name val="Arial"/>
      <color rgb="00000000"/>
      <sz val="10"/>
    </font>
    <font>
      <name val="Arial"/>
      <color rgb="000000FF"/>
      <sz val="10"/>
    </font>
    <font>
      <name val="Arial"/>
      <b val="1"/>
      <color rgb="00C00000"/>
      <sz val="9"/>
    </font>
    <font>
      <name val="Arial"/>
      <b val="1"/>
      <sz val="10"/>
    </font>
    <font>
      <name val="Arial"/>
      <b val="1"/>
      <sz val="12"/>
    </font>
  </fonts>
  <fills count="4">
    <fill>
      <patternFill/>
    </fill>
    <fill>
      <patternFill patternType="gray125"/>
    </fill>
    <fill>
      <patternFill patternType="solid">
        <fgColor rgb="00FFFF00"/>
      </patternFill>
    </fill>
    <fill>
      <patternFill patternType="solid">
        <fgColor rgb="00F2F2F2"/>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14">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164" fontId="5" fillId="2" borderId="1" pivotButton="0" quotePrefix="0" xfId="0"/>
    <xf numFmtId="0" fontId="2" fillId="0" borderId="0" applyAlignment="1" pivotButton="0" quotePrefix="0" xfId="0">
      <alignment/>
    </xf>
    <xf numFmtId="165" fontId="5" fillId="2" borderId="1" pivotButton="0" quotePrefix="0" xfId="0"/>
    <xf numFmtId="9" fontId="5" fillId="2" borderId="1" pivotButton="0" quotePrefix="0" xfId="0"/>
    <xf numFmtId="0" fontId="6" fillId="0" borderId="0" pivotButton="0" quotePrefix="0" xfId="0"/>
    <xf numFmtId="0" fontId="7" fillId="3" borderId="1" pivotButton="0" quotePrefix="0" xfId="0"/>
    <xf numFmtId="0" fontId="4" fillId="0" borderId="1" pivotButton="0" quotePrefix="0" xfId="0"/>
    <xf numFmtId="166" fontId="4" fillId="0" borderId="1" pivotButton="0" quotePrefix="0" xfId="0"/>
    <xf numFmtId="0" fontId="8" fillId="3"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7"/>
  <sheetViews>
    <sheetView workbookViewId="0">
      <selection activeCell="A1" sqref="A1"/>
    </sheetView>
  </sheetViews>
  <sheetFormatPr baseColWidth="8" defaultRowHeight="15"/>
  <cols>
    <col width="44" customWidth="1" min="1" max="1"/>
    <col width="16" customWidth="1" min="2" max="2"/>
    <col width="16" customWidth="1" min="3" max="3"/>
    <col width="16" customWidth="1" min="4" max="4"/>
    <col width="16" customWidth="1" min="5" max="5"/>
    <col width="16" customWidth="1" min="6" max="6"/>
    <col hidden="1" width="13" customWidth="1" min="7" max="7"/>
  </cols>
  <sheetData>
    <row r="1">
      <c r="A1" s="1" t="inlineStr">
        <is>
          <t>AI Agent Payback Calculator</t>
        </is>
      </c>
    </row>
    <row r="2">
      <c r="A2" s="2" t="inlineStr">
        <is>
          <t>Companion to The 2026 AI Agent Cost &amp; ROI Report - praxivara.com/blog/ai-agent-cost-roi-report</t>
        </is>
      </c>
    </row>
    <row r="3">
      <c r="A3" s="2" t="inlineStr">
        <is>
          <t>How to use: fill in the yellow cells with your own numbers. Everything else computes itself. All figures are yours; nothing here is a benchmark or a promise.</t>
        </is>
      </c>
    </row>
    <row r="5">
      <c r="A5" s="3" t="inlineStr">
        <is>
          <t>YOUR INPUTS (edit the yellow cells)</t>
        </is>
      </c>
    </row>
    <row r="6">
      <c r="A6" s="4" t="inlineStr">
        <is>
          <t>Your hourly rate ($/hour)</t>
        </is>
      </c>
      <c r="B6" s="5" t="n">
        <v>37.36</v>
      </c>
      <c r="C6" s="6" t="inlineStr">
        <is>
          <t>Loaded labor cost (wages + benefits). BLS March 2026: $37.36 avg for establishments with 1-49 workers, $46.60 all private industry (bls.gov/news.release/ecec.nr0.htm and ecec.t06.htm). For an owner's own time, use a defensible opportunity-cost rate instead.</t>
        </is>
      </c>
    </row>
    <row r="7">
      <c r="A7" s="4" t="inlineStr">
        <is>
          <t>Plan fee ($/month)</t>
        </is>
      </c>
      <c r="B7" s="5" t="n">
        <v>50</v>
      </c>
      <c r="C7" s="6" t="inlineStr">
        <is>
          <t>The subscription line from the vendor's pricing page.</t>
        </is>
      </c>
    </row>
    <row r="8">
      <c r="A8" s="4" t="inlineStr">
        <is>
          <t>Metered usage ($/month)</t>
        </is>
      </c>
      <c r="B8" s="5" t="n">
        <v>0</v>
      </c>
      <c r="C8" s="6" t="inlineStr">
        <is>
          <t>Estimate from your busy season, not a quiet month. Treat months 1-2 as measurement.</t>
        </is>
      </c>
    </row>
    <row r="9">
      <c r="A9" s="4" t="inlineStr">
        <is>
          <t>Setup hours (one time)</t>
        </is>
      </c>
      <c r="B9" s="7" t="n">
        <v>6</v>
      </c>
      <c r="C9" s="6" t="inlineStr">
        <is>
          <t>Connecting tools and writing the first instructions. Charged in full against month 1, never spread out, so the payback date is honest.</t>
        </is>
      </c>
    </row>
    <row r="10">
      <c r="A10" s="4" t="inlineStr">
        <is>
          <t>Oversight hours per week, month 1</t>
        </is>
      </c>
      <c r="B10" s="7" t="n">
        <v>2</v>
      </c>
      <c r="C10" s="6" t="inlineStr">
        <is>
          <t>Reviewing drafts, approving actions, correcting mistakes.</t>
        </is>
      </c>
    </row>
    <row r="11">
      <c r="A11" s="4" t="inlineStr">
        <is>
          <t>Oversight hours per week, month 2</t>
        </is>
      </c>
      <c r="B11" s="7" t="n">
        <v>1</v>
      </c>
      <c r="C11" s="6" t="inlineStr">
        <is>
          <t>Should be falling. If it is not, fix the task fit before trusting any payback date.</t>
        </is>
      </c>
    </row>
    <row r="12">
      <c r="A12" s="4" t="inlineStr">
        <is>
          <t>Oversight hours per week, months 3+</t>
        </is>
      </c>
      <c r="B12" s="7" t="n">
        <v>1</v>
      </c>
      <c r="C12" s="6" t="inlineStr">
        <is>
          <t>The steady-state check-the-exceptions level.</t>
        </is>
      </c>
    </row>
    <row r="13">
      <c r="A13" s="4" t="inlineStr">
        <is>
          <t>Hours saved per week, steady state</t>
        </is>
      </c>
      <c r="B13" s="7" t="n">
        <v>5</v>
      </c>
      <c r="C13" s="6" t="inlineStr">
        <is>
          <t>Measure this in a real week. Do not guess it.</t>
        </is>
      </c>
    </row>
    <row r="14">
      <c r="A14" s="4" t="inlineStr">
        <is>
          <t>Month-1 value ramp (% of steady state)</t>
        </is>
      </c>
      <c r="B14" s="8" t="n">
        <v>0.5</v>
      </c>
      <c r="C14" s="6" t="inlineStr">
        <is>
          <t>The agent is slower while you teach it. 50% is a reasonable starting assumption; value is full from month 2 unless you change it.</t>
        </is>
      </c>
    </row>
    <row r="15">
      <c r="A15" s="4" t="inlineStr">
        <is>
          <t>Contribution margin recovered ($/month)</t>
        </is>
      </c>
      <c r="B15" s="5" t="n">
        <v>0</v>
      </c>
      <c r="C15" s="6" t="inlineStr">
        <is>
          <t>Recovered sales at your margin, never full revenue. A recovered $250 job at 40% margin is $100 of value.</t>
        </is>
      </c>
    </row>
    <row r="16">
      <c r="A16" s="4" t="inlineStr">
        <is>
          <t>Avoided hire, loaded cost ($/month)</t>
        </is>
      </c>
      <c r="B16" s="5" t="n">
        <v>0</v>
      </c>
      <c r="C16" s="6" t="inlineStr">
        <is>
          <t>Only if you would truly have hired. See the double-count check below.</t>
        </is>
      </c>
    </row>
    <row r="17">
      <c r="A17" s="4" t="inlineStr">
        <is>
          <t>Weeks per month</t>
        </is>
      </c>
      <c r="B17" s="7" t="n">
        <v>4.3</v>
      </c>
      <c r="C17" s="6" t="inlineStr">
        <is>
          <t>Calendar constant used throughout the report's scenarios.</t>
        </is>
      </c>
    </row>
    <row r="19">
      <c r="A19" s="3" t="inlineStr">
        <is>
          <t>Count-each-benefit-once check</t>
        </is>
      </c>
    </row>
    <row r="20">
      <c r="A20" s="4" t="inlineStr">
        <is>
          <t>Overlap warning</t>
        </is>
      </c>
      <c r="B20" s="9">
        <f>IF(AND(B13&gt;0,B16&gt;0),"CHECK: if the saved hours are the reason the hire was avoided, set one of the two to zero. Counting both counts the same benefit twice.","OK: no obvious overlap between hours saved and hiring avoided.")</f>
        <v/>
      </c>
    </row>
    <row r="23">
      <c r="A23" s="3" t="inlineStr">
        <is>
          <t>MONTH-BY-MONTH (computed)</t>
        </is>
      </c>
    </row>
    <row r="24">
      <c r="A24" s="10" t="inlineStr">
        <is>
          <t>Month</t>
        </is>
      </c>
      <c r="B24" s="10" t="inlineStr">
        <is>
          <t>Cost this month</t>
        </is>
      </c>
      <c r="C24" s="10" t="inlineStr">
        <is>
          <t>Value this month</t>
        </is>
      </c>
      <c r="D24" s="10" t="inlineStr">
        <is>
          <t>Cumulative cost</t>
        </is>
      </c>
      <c r="E24" s="10" t="inlineStr">
        <is>
          <t>Cumulative value</t>
        </is>
      </c>
      <c r="F24" s="10" t="inlineStr">
        <is>
          <t>Net position</t>
        </is>
      </c>
      <c r="G24" s="2" t="inlineStr">
        <is>
          <t>Crossed?</t>
        </is>
      </c>
    </row>
    <row r="25">
      <c r="A25" s="11" t="n">
        <v>1</v>
      </c>
      <c r="B25" s="12">
        <f>$B$7+$B$8+($B$10*$B$17*$B$6)+($B$9*$B$6)</f>
        <v/>
      </c>
      <c r="C25" s="12">
        <f>($B$13*$B$17*$B$6*$B$14)+($B$15*$B$14)+($B$16*$B$14)</f>
        <v/>
      </c>
      <c r="D25" s="12">
        <f>B25</f>
        <v/>
      </c>
      <c r="E25" s="12">
        <f>C25</f>
        <v/>
      </c>
      <c r="F25" s="12">
        <f>E25-D25</f>
        <v/>
      </c>
      <c r="G25" s="2">
        <f>IF(F25&gt;0,1,0)</f>
        <v/>
      </c>
    </row>
    <row r="26">
      <c r="A26" s="11" t="n">
        <v>2</v>
      </c>
      <c r="B26" s="12">
        <f>$B$7+$B$8+($B$11*$B$17*$B$6)</f>
        <v/>
      </c>
      <c r="C26" s="12">
        <f>($B$13*$B$17*$B$6)+$B$15+$B$16</f>
        <v/>
      </c>
      <c r="D26" s="12">
        <f>D25+B26</f>
        <v/>
      </c>
      <c r="E26" s="12">
        <f>E25+C26</f>
        <v/>
      </c>
      <c r="F26" s="12">
        <f>E26-D26</f>
        <v/>
      </c>
      <c r="G26" s="2">
        <f>IF(F26&gt;0,1,0)</f>
        <v/>
      </c>
    </row>
    <row r="27">
      <c r="A27" s="11" t="n">
        <v>3</v>
      </c>
      <c r="B27" s="12">
        <f>$B$7+$B$8+($B$12*$B$17*$B$6)</f>
        <v/>
      </c>
      <c r="C27" s="12">
        <f>($B$13*$B$17*$B$6)+$B$15+$B$16</f>
        <v/>
      </c>
      <c r="D27" s="12">
        <f>D26+B27</f>
        <v/>
      </c>
      <c r="E27" s="12">
        <f>E26+C27</f>
        <v/>
      </c>
      <c r="F27" s="12">
        <f>E27-D27</f>
        <v/>
      </c>
      <c r="G27" s="2">
        <f>IF(F27&gt;0,1,0)</f>
        <v/>
      </c>
    </row>
    <row r="28">
      <c r="A28" s="11" t="n">
        <v>4</v>
      </c>
      <c r="B28" s="12">
        <f>$B$7+$B$8+($B$12*$B$17*$B$6)</f>
        <v/>
      </c>
      <c r="C28" s="12">
        <f>($B$13*$B$17*$B$6)+$B$15+$B$16</f>
        <v/>
      </c>
      <c r="D28" s="12">
        <f>D27+B28</f>
        <v/>
      </c>
      <c r="E28" s="12">
        <f>E27+C28</f>
        <v/>
      </c>
      <c r="F28" s="12">
        <f>E28-D28</f>
        <v/>
      </c>
      <c r="G28" s="2">
        <f>IF(F28&gt;0,1,0)</f>
        <v/>
      </c>
    </row>
    <row r="29">
      <c r="A29" s="11" t="n">
        <v>5</v>
      </c>
      <c r="B29" s="12">
        <f>$B$7+$B$8+($B$12*$B$17*$B$6)</f>
        <v/>
      </c>
      <c r="C29" s="12">
        <f>($B$13*$B$17*$B$6)+$B$15+$B$16</f>
        <v/>
      </c>
      <c r="D29" s="12">
        <f>D28+B29</f>
        <v/>
      </c>
      <c r="E29" s="12">
        <f>E28+C29</f>
        <v/>
      </c>
      <c r="F29" s="12">
        <f>E29-D29</f>
        <v/>
      </c>
      <c r="G29" s="2">
        <f>IF(F29&gt;0,1,0)</f>
        <v/>
      </c>
    </row>
    <row r="30">
      <c r="A30" s="11" t="n">
        <v>6</v>
      </c>
      <c r="B30" s="12">
        <f>$B$7+$B$8+($B$12*$B$17*$B$6)</f>
        <v/>
      </c>
      <c r="C30" s="12">
        <f>($B$13*$B$17*$B$6)+$B$15+$B$16</f>
        <v/>
      </c>
      <c r="D30" s="12">
        <f>D29+B30</f>
        <v/>
      </c>
      <c r="E30" s="12">
        <f>E29+C30</f>
        <v/>
      </c>
      <c r="F30" s="12">
        <f>E30-D30</f>
        <v/>
      </c>
      <c r="G30" s="2">
        <f>IF(F30&gt;0,1,0)</f>
        <v/>
      </c>
    </row>
    <row r="31">
      <c r="A31" s="11" t="n">
        <v>7</v>
      </c>
      <c r="B31" s="12">
        <f>$B$7+$B$8+($B$12*$B$17*$B$6)</f>
        <v/>
      </c>
      <c r="C31" s="12">
        <f>($B$13*$B$17*$B$6)+$B$15+$B$16</f>
        <v/>
      </c>
      <c r="D31" s="12">
        <f>D30+B31</f>
        <v/>
      </c>
      <c r="E31" s="12">
        <f>E30+C31</f>
        <v/>
      </c>
      <c r="F31" s="12">
        <f>E31-D31</f>
        <v/>
      </c>
      <c r="G31" s="2">
        <f>IF(F31&gt;0,1,0)</f>
        <v/>
      </c>
    </row>
    <row r="32">
      <c r="A32" s="11" t="n">
        <v>8</v>
      </c>
      <c r="B32" s="12">
        <f>$B$7+$B$8+($B$12*$B$17*$B$6)</f>
        <v/>
      </c>
      <c r="C32" s="12">
        <f>($B$13*$B$17*$B$6)+$B$15+$B$16</f>
        <v/>
      </c>
      <c r="D32" s="12">
        <f>D31+B32</f>
        <v/>
      </c>
      <c r="E32" s="12">
        <f>E31+C32</f>
        <v/>
      </c>
      <c r="F32" s="12">
        <f>E32-D32</f>
        <v/>
      </c>
      <c r="G32" s="2">
        <f>IF(F32&gt;0,1,0)</f>
        <v/>
      </c>
    </row>
    <row r="33">
      <c r="A33" s="11" t="n">
        <v>9</v>
      </c>
      <c r="B33" s="12">
        <f>$B$7+$B$8+($B$12*$B$17*$B$6)</f>
        <v/>
      </c>
      <c r="C33" s="12">
        <f>($B$13*$B$17*$B$6)+$B$15+$B$16</f>
        <v/>
      </c>
      <c r="D33" s="12">
        <f>D32+B33</f>
        <v/>
      </c>
      <c r="E33" s="12">
        <f>E32+C33</f>
        <v/>
      </c>
      <c r="F33" s="12">
        <f>E33-D33</f>
        <v/>
      </c>
      <c r="G33" s="2">
        <f>IF(F33&gt;0,1,0)</f>
        <v/>
      </c>
    </row>
    <row r="34">
      <c r="A34" s="11" t="n">
        <v>10</v>
      </c>
      <c r="B34" s="12">
        <f>$B$7+$B$8+($B$12*$B$17*$B$6)</f>
        <v/>
      </c>
      <c r="C34" s="12">
        <f>($B$13*$B$17*$B$6)+$B$15+$B$16</f>
        <v/>
      </c>
      <c r="D34" s="12">
        <f>D33+B34</f>
        <v/>
      </c>
      <c r="E34" s="12">
        <f>E33+C34</f>
        <v/>
      </c>
      <c r="F34" s="12">
        <f>E34-D34</f>
        <v/>
      </c>
      <c r="G34" s="2">
        <f>IF(F34&gt;0,1,0)</f>
        <v/>
      </c>
    </row>
    <row r="35">
      <c r="A35" s="11" t="n">
        <v>11</v>
      </c>
      <c r="B35" s="12">
        <f>$B$7+$B$8+($B$12*$B$17*$B$6)</f>
        <v/>
      </c>
      <c r="C35" s="12">
        <f>($B$13*$B$17*$B$6)+$B$15+$B$16</f>
        <v/>
      </c>
      <c r="D35" s="12">
        <f>D34+B35</f>
        <v/>
      </c>
      <c r="E35" s="12">
        <f>E34+C35</f>
        <v/>
      </c>
      <c r="F35" s="12">
        <f>E35-D35</f>
        <v/>
      </c>
      <c r="G35" s="2">
        <f>IF(F35&gt;0,1,0)</f>
        <v/>
      </c>
    </row>
    <row r="36">
      <c r="A36" s="11" t="n">
        <v>12</v>
      </c>
      <c r="B36" s="12">
        <f>$B$7+$B$8+($B$12*$B$17*$B$6)</f>
        <v/>
      </c>
      <c r="C36" s="12">
        <f>($B$13*$B$17*$B$6)+$B$15+$B$16</f>
        <v/>
      </c>
      <c r="D36" s="12">
        <f>D35+B36</f>
        <v/>
      </c>
      <c r="E36" s="12">
        <f>E35+C36</f>
        <v/>
      </c>
      <c r="F36" s="12">
        <f>E36-D36</f>
        <v/>
      </c>
      <c r="G36" s="2">
        <f>IF(F36&gt;0,1,0)</f>
        <v/>
      </c>
    </row>
    <row r="39">
      <c r="A39" s="3" t="inlineStr">
        <is>
          <t>PAYBACK MONTH</t>
        </is>
      </c>
      <c r="B39" s="13">
        <f>IFERROR(MATCH(1,G25:G36,0),"Not within 12 months")</f>
        <v/>
      </c>
    </row>
    <row r="40">
      <c r="A40" s="2" t="inlineStr">
        <is>
          <t>The first month where cumulative value exceeds initial cost plus cumulative recurring cost. If it never crosses, the model is telling you to stop, fix the task fit, or walk away cheaply.</t>
        </is>
      </c>
    </row>
    <row r="42">
      <c r="A42" s="3" t="inlineStr">
        <is>
          <t>Method and sources</t>
        </is>
      </c>
    </row>
    <row r="43">
      <c r="A43" s="2" t="inlineStr">
        <is>
          <t>- Setup is charged in full against month 1 (not amortized), so the crossover reflects real economic payback.</t>
        </is>
      </c>
    </row>
    <row r="44">
      <c r="A44" s="2" t="inlineStr">
        <is>
          <t>- Month-1 value is discounted by the ramp factor; oversight hours fall by month per your inputs. The ramp is an effect inside these lines, not a separate charge.</t>
        </is>
      </c>
    </row>
    <row r="45">
      <c r="A45" s="2" t="inlineStr">
        <is>
          <t>- Value counts capacity at your rate plus recovered margin plus genuinely avoided hiring, each benefit once. Capacity converts to cash only when it cuts real labor spend, defers a hire, or produces output.</t>
        </is>
      </c>
    </row>
    <row r="46">
      <c r="A46" s="2" t="inlineStr">
        <is>
          <t>- Rate anchors: BLS Employer Costs for Employee Compensation, March 2026 ($46.60 all private industry; $37.36 for establishments with 1-49 workers). Your own figure beats both.</t>
        </is>
      </c>
    </row>
    <row r="47">
      <c r="A47" s="2" t="inlineStr">
        <is>
          <t>- This calculator is illustrative and ships with example inputs. It is not financial advice, and no cell is a benchmark of any real customer.</t>
        </is>
      </c>
    </row>
  </sheetData>
  <mergeCells count="1">
    <mergeCell ref="B20:F20"/>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2026-08-03T23:12:56Z</dcterms:created>
  <dcterms:modified xmlns:dcterms="http://purl.org/dc/terms/" xmlns:xsi="http://www.w3.org/2001/XMLSchema-instance" xsi:type="dcterms:W3CDTF">2026-08-03T23:12:56Z</dcterms:modified>
</cp:coreProperties>
</file>